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SmEA\Desktop\"/>
    </mc:Choice>
  </mc:AlternateContent>
  <bookViews>
    <workbookView xWindow="0" yWindow="0" windowWidth="24000" windowHeight="9576"/>
  </bookViews>
  <sheets>
    <sheet name="Исполнение кассового плана (вс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D22" i="1"/>
  <c r="G18" i="1"/>
  <c r="G14" i="1"/>
  <c r="G17" i="1" l="1"/>
  <c r="G12" i="1"/>
  <c r="D14" i="1"/>
  <c r="D12" i="1"/>
  <c r="D18" i="1"/>
  <c r="D17" i="1"/>
</calcChain>
</file>

<file path=xl/sharedStrings.xml><?xml version="1.0" encoding="utf-8"?>
<sst xmlns="http://schemas.openxmlformats.org/spreadsheetml/2006/main" count="75" uniqueCount="46">
  <si>
    <t>Всего по разделу 2</t>
  </si>
  <si>
    <t>Итого подразделу 2.2</t>
  </si>
  <si>
    <t>Средства краевого (местного) бюджета, средства федерального (краевого) бюджета, не имеющие целевого назначения</t>
  </si>
  <si>
    <t>2.2 Прогноз кассовых выплат по источникам финансирования дефицита бюджета города Невинномысска</t>
  </si>
  <si>
    <t>Итого подразделу 2.1</t>
  </si>
  <si>
    <t>Контрольно-счетная палата города Невинномысска Ставропольского края</t>
  </si>
  <si>
    <t>комитет по молодежной политике, физической культуре и спорту администрации города Невинномысска</t>
  </si>
  <si>
    <t>Субсидии, субвенции и иные межбюджетные трансферты, имеющие целевое назначение за счет средств краевого бюджета (в том числе средства субсидий из федерального бюджета, предоставляемые бюджету Ставропольского края на условиях софинансирования)</t>
  </si>
  <si>
    <t>Средства местного бюджета, в целях софинансирования которых из краевого бюджета предоставляются субсидии</t>
  </si>
  <si>
    <t>Остатки субсидий, субвенций и иных межбюджетных трансфертов, имеющих целевое назначение, за счет средств краевого бюджета</t>
  </si>
  <si>
    <t>управление капитального строительства администрации города Невинномысска</t>
  </si>
  <si>
    <t>Средства публично-правовой компании "Фонд развития территорий" (для муниципальных образований)</t>
  </si>
  <si>
    <t>Средства краевого и местного бюджета, в целях софинансирования которых из федерального бюджета предоставляются субсидии и иные межбюджетные трансферты</t>
  </si>
  <si>
    <t>Управление жилищно-коммунального хозяйства администрации города Невинномысска</t>
  </si>
  <si>
    <t>Средства дотаций, субсидий, субвенций и иных межбюджетных трансфертов, имеющих целевое назначение, из федерального бюджета для применения в краевом бюджете, а также средства субвенций и иных межбюджетных трансфертов, имеющих целевое назначение, из федерального бюджета для применения в местных бюджетах</t>
  </si>
  <si>
    <t>комитет по труду и социальной поддержке населения администрации города Невинномысска</t>
  </si>
  <si>
    <t>Комитет по культуре администрации города Невинномысска</t>
  </si>
  <si>
    <t>Средства от физических лиц, индивидуальных предпринимателей и организаций на реализацию инициативных проектов</t>
  </si>
  <si>
    <t>управление образования администрации города Невинномысска</t>
  </si>
  <si>
    <t>финансовое управление администрации города Невинномысска</t>
  </si>
  <si>
    <t>комитет по управлению муниципальным имуществом администрации города Невинномысска Ставропольского края</t>
  </si>
  <si>
    <t>Администрация города Невинномысска Ставропольского края</t>
  </si>
  <si>
    <t>Дума города Невинномысска Ставропольского края</t>
  </si>
  <si>
    <t>2.1 Прогноз кассовых выплат по расходам бюджета города Невинномысска</t>
  </si>
  <si>
    <t>Раздел 2. Прогноз кассовых выплат по расходам бюджета города Невинномысска</t>
  </si>
  <si>
    <t>Всего по разделу 1</t>
  </si>
  <si>
    <t xml:space="preserve"> </t>
  </si>
  <si>
    <t>Итого подразделу 1.2</t>
  </si>
  <si>
    <t>1.2 Прогноз кассовых поступлений по источникам финансирования дефицита бюджета города Невинномысска</t>
  </si>
  <si>
    <t>Итого подразделу 1.1</t>
  </si>
  <si>
    <t>1.1 Прогноз кассовых поступлений по доходам в бюджет города Невинномысска</t>
  </si>
  <si>
    <t>Раздел 1. Прогноз кассовых поступлений в бюджет города Невинномысска</t>
  </si>
  <si>
    <t>к прогнозу на текущий период, %</t>
  </si>
  <si>
    <t xml:space="preserve">сумма,
рублей
</t>
  </si>
  <si>
    <t xml:space="preserve">исполнено 
за текущий период
</t>
  </si>
  <si>
    <t>прогноз на текущий период с учетом изменений, рублей</t>
  </si>
  <si>
    <t>к прогнозу на год, %</t>
  </si>
  <si>
    <t>сумма,
рублей</t>
  </si>
  <si>
    <t>В том числе (1 квартал, полугодие, 9 месяцев)</t>
  </si>
  <si>
    <t>Исполнено</t>
  </si>
  <si>
    <t>Прогноз на год с учетом изменений, рублей</t>
  </si>
  <si>
    <t>Тип средств</t>
  </si>
  <si>
    <t>Наименование главного распорядителя бюджетных средств, тип средств</t>
  </si>
  <si>
    <t>на 31.03.2024</t>
  </si>
  <si>
    <t>бюджета города Невинномысска</t>
  </si>
  <si>
    <t xml:space="preserve">Отчет об исполнении кассового плана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</si>
</sst>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\.00\.00"/>
    <numFmt numFmtId="166" formatCode="#,##0.00_ ;[Red]\-#,##0.00\ "/>
  </numFmts>
  <fonts count="4" x14ac:knownFonts="1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2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0" fontId="0" fillId="0" borderId="1" xfId="0" applyBorder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0" fillId="0" borderId="4" xfId="0" applyBorder="1" applyProtection="1">
      <protection hidden="1"/>
    </xf>
    <xf numFmtId="2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0" fontId="0" fillId="0" borderId="7" xfId="0" applyBorder="1" applyProtection="1">
      <protection hidden="1"/>
    </xf>
    <xf numFmtId="2" fontId="2" fillId="0" borderId="5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protection hidden="1"/>
    </xf>
    <xf numFmtId="165" fontId="2" fillId="0" borderId="5" xfId="0" applyNumberFormat="1" applyFont="1" applyFill="1" applyBorder="1" applyAlignment="1" applyProtection="1">
      <protection hidden="1"/>
    </xf>
    <xf numFmtId="0" fontId="0" fillId="0" borderId="8" xfId="0" applyBorder="1" applyProtection="1">
      <protection hidden="1"/>
    </xf>
    <xf numFmtId="0" fontId="1" fillId="0" borderId="0" xfId="0" applyNumberFormat="1" applyFont="1" applyFill="1" applyAlignment="1" applyProtection="1">
      <alignment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vertical="center"/>
      <protection hidden="1"/>
    </xf>
    <xf numFmtId="164" fontId="1" fillId="0" borderId="4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4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1" fillId="0" borderId="7" xfId="0" applyNumberFormat="1" applyFont="1" applyFill="1" applyBorder="1" applyAlignment="1" applyProtection="1">
      <alignment vertical="center" wrapText="1"/>
      <protection hidden="1"/>
    </xf>
    <xf numFmtId="0" fontId="0" fillId="0" borderId="0" xfId="0" applyFont="1" applyFill="1" applyAlignment="1" applyProtection="1">
      <protection hidden="1"/>
    </xf>
    <xf numFmtId="0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NumberFormat="1" applyFont="1" applyFill="1" applyBorder="1" applyAlignment="1" applyProtection="1">
      <alignment vertical="center"/>
      <protection hidden="1"/>
    </xf>
    <xf numFmtId="0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6" xfId="0" applyNumberFormat="1" applyFont="1" applyFill="1" applyBorder="1" applyAlignment="1" applyProtection="1">
      <alignment horizontal="centerContinuous" vertical="center"/>
      <protection hidden="1"/>
    </xf>
    <xf numFmtId="0" fontId="1" fillId="0" borderId="15" xfId="0" applyNumberFormat="1" applyFont="1" applyFill="1" applyBorder="1" applyAlignment="1" applyProtection="1">
      <alignment horizontal="centerContinuous" vertical="center"/>
      <protection hidden="1"/>
    </xf>
    <xf numFmtId="0" fontId="1" fillId="0" borderId="6" xfId="0" applyNumberFormat="1" applyFont="1" applyFill="1" applyBorder="1" applyAlignment="1" applyProtection="1">
      <alignment horizontal="centerContinuous" vertical="center"/>
      <protection hidden="1"/>
    </xf>
    <xf numFmtId="0" fontId="1" fillId="0" borderId="0" xfId="0" applyNumberFormat="1" applyFont="1" applyFill="1" applyAlignment="1" applyProtection="1">
      <alignment horizontal="centerContinuous" vertical="center" wrapText="1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2" fontId="2" fillId="0" borderId="5" xfId="0" applyNumberFormat="1" applyFont="1" applyFill="1" applyBorder="1" applyAlignment="1" applyProtection="1">
      <alignment vertical="center" wrapText="1"/>
      <protection hidden="1"/>
    </xf>
    <xf numFmtId="0" fontId="2" fillId="0" borderId="5" xfId="0" applyNumberFormat="1" applyFont="1" applyFill="1" applyBorder="1" applyAlignment="1" applyProtection="1">
      <alignment vertical="center" wrapText="1"/>
      <protection hidden="1"/>
    </xf>
    <xf numFmtId="166" fontId="0" fillId="0" borderId="4" xfId="0" applyNumberFormat="1" applyFont="1" applyFill="1" applyBorder="1" applyAlignment="1" applyProtection="1">
      <protection hidden="1"/>
    </xf>
    <xf numFmtId="164" fontId="2" fillId="2" borderId="5" xfId="0" applyNumberFormat="1" applyFont="1" applyFill="1" applyBorder="1" applyAlignment="1" applyProtection="1">
      <protection hidden="1"/>
    </xf>
    <xf numFmtId="164" fontId="1" fillId="2" borderId="5" xfId="0" applyNumberFormat="1" applyFont="1" applyFill="1" applyBorder="1" applyAlignment="1" applyProtection="1">
      <protection hidden="1"/>
    </xf>
    <xf numFmtId="164" fontId="1" fillId="2" borderId="2" xfId="0" applyNumberFormat="1" applyFont="1" applyFill="1" applyBorder="1" applyAlignment="1" applyProtection="1">
      <protection hidden="1"/>
    </xf>
    <xf numFmtId="164" fontId="1" fillId="2" borderId="3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wrapText="1"/>
      <protection hidden="1"/>
    </xf>
    <xf numFmtId="0" fontId="1" fillId="0" borderId="5" xfId="0" applyNumberFormat="1" applyFont="1" applyFill="1" applyBorder="1" applyAlignment="1" applyProtection="1">
      <alignment horizontal="center" vertical="justify" wrapText="1"/>
      <protection hidden="1"/>
    </xf>
    <xf numFmtId="0" fontId="1" fillId="0" borderId="5" xfId="0" applyNumberFormat="1" applyFont="1" applyFill="1" applyBorder="1" applyAlignment="1" applyProtection="1">
      <alignment horizontal="center" vertical="justify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N71"/>
  <sheetViews>
    <sheetView showGridLines="0" tabSelected="1" workbookViewId="0">
      <selection activeCell="H7" sqref="H7:I7"/>
    </sheetView>
  </sheetViews>
  <sheetFormatPr defaultRowHeight="13.2" x14ac:dyDescent="0.25"/>
  <cols>
    <col min="1" max="1" width="0.5546875" customWidth="1"/>
    <col min="2" max="2" width="35.6640625" customWidth="1"/>
    <col min="3" max="3" width="15" customWidth="1"/>
    <col min="4" max="4" width="16.5546875" customWidth="1"/>
    <col min="5" max="5" width="11.6640625" customWidth="1"/>
    <col min="6" max="6" width="9.109375" customWidth="1"/>
    <col min="7" max="7" width="16.88671875" customWidth="1"/>
    <col min="8" max="8" width="12.33203125" customWidth="1"/>
    <col min="9" max="9" width="12.5546875" customWidth="1"/>
    <col min="10" max="10" width="16.44140625" customWidth="1"/>
    <col min="11" max="224" width="9.109375" customWidth="1"/>
  </cols>
  <sheetData>
    <row r="1" spans="1:92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 ht="15" customHeight="1" x14ac:dyDescent="0.25">
      <c r="A2" s="38" t="s">
        <v>45</v>
      </c>
      <c r="B2" s="37"/>
      <c r="C2" s="37"/>
      <c r="D2" s="37"/>
      <c r="E2" s="37"/>
      <c r="F2" s="37"/>
      <c r="G2" s="37"/>
      <c r="H2" s="37"/>
      <c r="I2" s="37"/>
      <c r="J2" s="18"/>
      <c r="K2" s="18"/>
      <c r="L2" s="18"/>
      <c r="M2" s="18"/>
      <c r="N2" s="18"/>
      <c r="O2" s="18"/>
      <c r="P2" s="1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 ht="12.75" customHeight="1" x14ac:dyDescent="0.25">
      <c r="A3" s="38" t="s">
        <v>44</v>
      </c>
      <c r="B3" s="37"/>
      <c r="C3" s="37"/>
      <c r="D3" s="37"/>
      <c r="E3" s="37"/>
      <c r="F3" s="37"/>
      <c r="G3" s="37"/>
      <c r="H3" s="37"/>
      <c r="I3" s="37"/>
      <c r="J3" s="18"/>
      <c r="K3" s="18"/>
      <c r="L3" s="18"/>
      <c r="M3" s="18"/>
      <c r="N3" s="18"/>
      <c r="O3" s="18"/>
      <c r="P3" s="1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 ht="12.75" customHeight="1" x14ac:dyDescent="0.25">
      <c r="A4" s="38" t="s">
        <v>43</v>
      </c>
      <c r="B4" s="37"/>
      <c r="C4" s="37"/>
      <c r="D4" s="37"/>
      <c r="E4" s="37"/>
      <c r="F4" s="37"/>
      <c r="G4" s="37"/>
      <c r="H4" s="37"/>
      <c r="I4" s="37"/>
      <c r="J4" s="18"/>
      <c r="K4" s="18"/>
      <c r="L4" s="18"/>
      <c r="M4" s="18"/>
      <c r="N4" s="18"/>
      <c r="O4" s="18"/>
      <c r="P4" s="1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 ht="12.75" customHeight="1" x14ac:dyDescent="0.25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ht="24.75" customHeight="1" x14ac:dyDescent="0.25">
      <c r="A6" s="28"/>
      <c r="B6" s="48" t="s">
        <v>42</v>
      </c>
      <c r="C6" s="48" t="s">
        <v>41</v>
      </c>
      <c r="D6" s="48" t="s">
        <v>40</v>
      </c>
      <c r="E6" s="50" t="s">
        <v>39</v>
      </c>
      <c r="F6" s="51"/>
      <c r="G6" s="36" t="s">
        <v>38</v>
      </c>
      <c r="H6" s="35"/>
      <c r="I6" s="34"/>
      <c r="J6" s="18"/>
      <c r="K6" s="18"/>
      <c r="L6" s="18"/>
      <c r="M6" s="18"/>
      <c r="N6" s="18"/>
      <c r="O6" s="18"/>
      <c r="P6" s="1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</row>
    <row r="7" spans="1:92" ht="25.2" customHeight="1" x14ac:dyDescent="0.25">
      <c r="A7" s="28"/>
      <c r="B7" s="48"/>
      <c r="C7" s="48"/>
      <c r="D7" s="48"/>
      <c r="E7" s="52" t="s">
        <v>37</v>
      </c>
      <c r="F7" s="46" t="s">
        <v>36</v>
      </c>
      <c r="G7" s="46" t="s">
        <v>35</v>
      </c>
      <c r="H7" s="56" t="s">
        <v>34</v>
      </c>
      <c r="I7" s="57"/>
      <c r="J7" s="18"/>
      <c r="K7" s="18"/>
      <c r="L7" s="18"/>
      <c r="M7" s="18"/>
      <c r="N7" s="18"/>
      <c r="O7" s="18"/>
      <c r="P7" s="18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ht="32.25" customHeight="1" x14ac:dyDescent="0.25">
      <c r="A8" s="28"/>
      <c r="B8" s="48"/>
      <c r="C8" s="47"/>
      <c r="D8" s="47"/>
      <c r="E8" s="53"/>
      <c r="F8" s="54"/>
      <c r="G8" s="47"/>
      <c r="H8" s="33" t="s">
        <v>33</v>
      </c>
      <c r="I8" s="32" t="s">
        <v>32</v>
      </c>
      <c r="J8" s="18"/>
      <c r="K8" s="18"/>
      <c r="L8" s="18"/>
      <c r="M8" s="18"/>
      <c r="N8" s="18"/>
      <c r="O8" s="18"/>
      <c r="P8" s="1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ht="12.75" customHeight="1" x14ac:dyDescent="0.25">
      <c r="A9" s="28"/>
      <c r="B9" s="31" t="s">
        <v>31</v>
      </c>
      <c r="C9" s="30"/>
      <c r="D9" s="30"/>
      <c r="E9" s="30"/>
      <c r="F9" s="30"/>
      <c r="G9" s="30"/>
      <c r="H9" s="30"/>
      <c r="I9" s="2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hidden="1" x14ac:dyDescent="0.25">
      <c r="A10" s="28"/>
      <c r="B10" s="17"/>
      <c r="C10" s="17"/>
      <c r="D10" s="17"/>
      <c r="E10" s="18"/>
      <c r="F10" s="17"/>
      <c r="G10" s="17"/>
      <c r="H10" s="17"/>
      <c r="I10" s="27"/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ht="12.75" customHeight="1" x14ac:dyDescent="0.25">
      <c r="A11" s="26"/>
      <c r="B11" s="49" t="s">
        <v>30</v>
      </c>
      <c r="C11" s="49"/>
      <c r="D11" s="49"/>
      <c r="E11" s="49"/>
      <c r="F11" s="49"/>
      <c r="G11" s="49"/>
      <c r="H11" s="49"/>
      <c r="I11" s="49"/>
      <c r="J11" s="2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ht="42.6" customHeight="1" x14ac:dyDescent="0.25">
      <c r="A12" s="26"/>
      <c r="B12" s="39" t="s">
        <v>9</v>
      </c>
      <c r="C12" s="15">
        <v>10312</v>
      </c>
      <c r="D12" s="42">
        <f>-15850820.99-76.55</f>
        <v>-15850897.540000001</v>
      </c>
      <c r="E12" s="11">
        <v>-4736917.01</v>
      </c>
      <c r="F12" s="13">
        <v>29.884399999999999</v>
      </c>
      <c r="G12" s="42">
        <f>-15850820.99-76.55</f>
        <v>-15850897.540000001</v>
      </c>
      <c r="H12" s="14">
        <v>-4736917.01</v>
      </c>
      <c r="I12" s="13">
        <v>29.884399999999999</v>
      </c>
      <c r="J12" s="2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ht="91.95" customHeight="1" x14ac:dyDescent="0.25">
      <c r="A13" s="26"/>
      <c r="B13" s="39" t="s">
        <v>14</v>
      </c>
      <c r="C13" s="15">
        <v>10301</v>
      </c>
      <c r="D13" s="42">
        <v>102807681.13</v>
      </c>
      <c r="E13" s="11">
        <v>38810613.030000001</v>
      </c>
      <c r="F13" s="13">
        <v>37.750700000000002</v>
      </c>
      <c r="G13" s="42">
        <v>41684829.390000001</v>
      </c>
      <c r="H13" s="14">
        <v>38810613.030000001</v>
      </c>
      <c r="I13" s="13">
        <v>93.104900000000001</v>
      </c>
      <c r="J13" s="2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ht="49.95" customHeight="1" x14ac:dyDescent="0.25">
      <c r="A14" s="26"/>
      <c r="B14" s="39" t="s">
        <v>2</v>
      </c>
      <c r="C14" s="15">
        <v>10101</v>
      </c>
      <c r="D14" s="42">
        <f>1485958711.09+76.55-42000</f>
        <v>1485916787.6399999</v>
      </c>
      <c r="E14" s="11">
        <v>364779941.36000001</v>
      </c>
      <c r="F14" s="13">
        <v>24.548500000000001</v>
      </c>
      <c r="G14" s="42">
        <f>281546288.07+76.55</f>
        <v>281546364.62</v>
      </c>
      <c r="H14" s="14">
        <v>364779941.36000001</v>
      </c>
      <c r="I14" s="13">
        <v>129.56299999999999</v>
      </c>
      <c r="J14" s="2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ht="53.25" customHeight="1" x14ac:dyDescent="0.25">
      <c r="A15" s="26"/>
      <c r="B15" s="39" t="s">
        <v>17</v>
      </c>
      <c r="C15" s="15">
        <v>10204</v>
      </c>
      <c r="D15" s="42">
        <v>1200000</v>
      </c>
      <c r="E15" s="11">
        <v>0</v>
      </c>
      <c r="F15" s="13">
        <v>0</v>
      </c>
      <c r="G15" s="42">
        <v>0</v>
      </c>
      <c r="H15" s="14">
        <v>0</v>
      </c>
      <c r="I15" s="13">
        <v>0</v>
      </c>
      <c r="J15" s="2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ht="42.75" customHeight="1" x14ac:dyDescent="0.25">
      <c r="A16" s="26"/>
      <c r="B16" s="39" t="s">
        <v>11</v>
      </c>
      <c r="C16" s="15">
        <v>10307</v>
      </c>
      <c r="D16" s="42">
        <v>0</v>
      </c>
      <c r="E16" s="11">
        <v>-11454722.630000001</v>
      </c>
      <c r="F16" s="13">
        <v>0</v>
      </c>
      <c r="G16" s="42">
        <v>0</v>
      </c>
      <c r="H16" s="14">
        <v>-11454722.630000001</v>
      </c>
      <c r="I16" s="13">
        <v>0</v>
      </c>
      <c r="J16" s="2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ht="82.2" customHeight="1" x14ac:dyDescent="0.25">
      <c r="A17" s="26"/>
      <c r="B17" s="39" t="s">
        <v>7</v>
      </c>
      <c r="C17" s="15">
        <v>10306</v>
      </c>
      <c r="D17" s="42">
        <f>2308929804.04-488390444.12</f>
        <v>1820539359.9200001</v>
      </c>
      <c r="E17" s="11">
        <v>489972610.50999999</v>
      </c>
      <c r="F17" s="13">
        <v>26.91</v>
      </c>
      <c r="G17" s="42">
        <f>858282394.32-422936216.17</f>
        <v>435346178.15000004</v>
      </c>
      <c r="H17" s="14">
        <v>489972610.50999999</v>
      </c>
      <c r="I17" s="13">
        <v>112.5478</v>
      </c>
      <c r="J17" s="2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ht="12.75" customHeight="1" x14ac:dyDescent="0.25">
      <c r="A18" s="26"/>
      <c r="B18" s="49" t="s">
        <v>29</v>
      </c>
      <c r="C18" s="49"/>
      <c r="D18" s="43">
        <f>3883045375.27-488432444.12</f>
        <v>3394612931.1500001</v>
      </c>
      <c r="E18" s="10">
        <v>877371525.25999999</v>
      </c>
      <c r="F18" s="9">
        <v>25.85</v>
      </c>
      <c r="G18" s="43">
        <f>1165662690.79-422936216.17</f>
        <v>742726474.61999989</v>
      </c>
      <c r="H18" s="10">
        <v>877371525.25999999</v>
      </c>
      <c r="I18" s="9">
        <v>118.13</v>
      </c>
      <c r="J18" s="4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ht="12.75" customHeight="1" x14ac:dyDescent="0.25">
      <c r="A19" s="26"/>
      <c r="B19" s="49" t="s">
        <v>28</v>
      </c>
      <c r="C19" s="49"/>
      <c r="D19" s="49"/>
      <c r="E19" s="49"/>
      <c r="F19" s="49"/>
      <c r="G19" s="49"/>
      <c r="H19" s="49"/>
      <c r="I19" s="49"/>
      <c r="J19" s="2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ht="45" customHeight="1" x14ac:dyDescent="0.25">
      <c r="A20" s="26"/>
      <c r="B20" s="39" t="s">
        <v>2</v>
      </c>
      <c r="C20" s="15">
        <v>10101</v>
      </c>
      <c r="D20" s="14">
        <v>633924280</v>
      </c>
      <c r="E20" s="11">
        <v>60000000</v>
      </c>
      <c r="F20" s="13">
        <v>9.4649000000000001</v>
      </c>
      <c r="G20" s="14">
        <v>-67936720</v>
      </c>
      <c r="H20" s="14">
        <v>60000000</v>
      </c>
      <c r="I20" s="13">
        <v>88.317499999999995</v>
      </c>
      <c r="J20" s="2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ht="12.75" customHeight="1" x14ac:dyDescent="0.25">
      <c r="A21" s="26"/>
      <c r="B21" s="49" t="s">
        <v>27</v>
      </c>
      <c r="C21" s="49"/>
      <c r="D21" s="11">
        <v>633924280</v>
      </c>
      <c r="E21" s="10">
        <v>60000000</v>
      </c>
      <c r="F21" s="9">
        <v>9.4648500000000002</v>
      </c>
      <c r="G21" s="11">
        <v>-67936720</v>
      </c>
      <c r="H21" s="10">
        <v>60000000</v>
      </c>
      <c r="I21" s="9">
        <v>88.317480000000003</v>
      </c>
      <c r="J21" s="2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ht="12.75" customHeight="1" x14ac:dyDescent="0.25">
      <c r="A22" s="24" t="s">
        <v>26</v>
      </c>
      <c r="B22" s="7" t="s">
        <v>25</v>
      </c>
      <c r="C22" s="6"/>
      <c r="D22" s="44">
        <f>4516969655.27-488432444.12</f>
        <v>4028537211.1500006</v>
      </c>
      <c r="E22" s="4">
        <v>937371525.25999999</v>
      </c>
      <c r="F22" s="3">
        <v>23.27</v>
      </c>
      <c r="G22" s="45">
        <f>1097725970.79-422936216.17</f>
        <v>674789754.61999989</v>
      </c>
      <c r="H22" s="4">
        <v>937371525.25999999</v>
      </c>
      <c r="I22" s="3">
        <v>138.91</v>
      </c>
      <c r="J22" s="2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ht="15" customHeight="1" x14ac:dyDescent="0.25">
      <c r="A23" s="1"/>
      <c r="B23" s="22" t="s">
        <v>24</v>
      </c>
      <c r="C23" s="21"/>
      <c r="D23" s="21"/>
      <c r="E23" s="21"/>
      <c r="F23" s="21"/>
      <c r="G23" s="21"/>
      <c r="H23" s="21"/>
      <c r="I23" s="20"/>
      <c r="J23" s="1"/>
    </row>
    <row r="24" spans="1:92" hidden="1" x14ac:dyDescent="0.25">
      <c r="A24" s="1"/>
      <c r="B24" s="19"/>
      <c r="C24" s="17"/>
      <c r="D24" s="17"/>
      <c r="E24" s="18"/>
      <c r="F24" s="17"/>
      <c r="G24" s="17"/>
      <c r="H24" s="17"/>
      <c r="I24" s="17"/>
      <c r="J24" s="16"/>
    </row>
    <row r="25" spans="1:92" ht="12.75" customHeight="1" x14ac:dyDescent="0.25">
      <c r="A25" s="12"/>
      <c r="B25" s="55" t="s">
        <v>23</v>
      </c>
      <c r="C25" s="55"/>
      <c r="D25" s="55"/>
      <c r="E25" s="55"/>
      <c r="F25" s="55"/>
      <c r="G25" s="55"/>
      <c r="H25" s="55"/>
      <c r="I25" s="55"/>
      <c r="J25" s="8"/>
    </row>
    <row r="26" spans="1:92" ht="21.75" customHeight="1" x14ac:dyDescent="0.25">
      <c r="A26" s="12"/>
      <c r="B26" s="55" t="s">
        <v>22</v>
      </c>
      <c r="C26" s="55"/>
      <c r="D26" s="11">
        <v>9353501.7699999996</v>
      </c>
      <c r="E26" s="10">
        <v>1822382.02</v>
      </c>
      <c r="F26" s="9">
        <v>19.483419999999999</v>
      </c>
      <c r="G26" s="11">
        <v>2580678.4</v>
      </c>
      <c r="H26" s="10">
        <v>1822382.02</v>
      </c>
      <c r="I26" s="9">
        <v>70.616389999999996</v>
      </c>
      <c r="J26" s="8"/>
    </row>
    <row r="27" spans="1:92" ht="46.95" customHeight="1" x14ac:dyDescent="0.25">
      <c r="A27" s="12"/>
      <c r="B27" s="40" t="s">
        <v>2</v>
      </c>
      <c r="C27" s="15">
        <v>10101</v>
      </c>
      <c r="D27" s="14">
        <v>9353501.7699999996</v>
      </c>
      <c r="E27" s="11">
        <v>1822382.02</v>
      </c>
      <c r="F27" s="13">
        <v>19.4834</v>
      </c>
      <c r="G27" s="14">
        <v>2580678.4</v>
      </c>
      <c r="H27" s="14">
        <v>1822382.02</v>
      </c>
      <c r="I27" s="13">
        <v>70.616399999999999</v>
      </c>
      <c r="J27" s="8"/>
    </row>
    <row r="28" spans="1:92" ht="21.75" customHeight="1" x14ac:dyDescent="0.25">
      <c r="A28" s="12"/>
      <c r="B28" s="55" t="s">
        <v>21</v>
      </c>
      <c r="C28" s="55"/>
      <c r="D28" s="11">
        <v>159947305.31</v>
      </c>
      <c r="E28" s="10">
        <v>28881458.75</v>
      </c>
      <c r="F28" s="9">
        <v>18.05686</v>
      </c>
      <c r="G28" s="11">
        <v>36692097.340000004</v>
      </c>
      <c r="H28" s="10">
        <v>28881458.75</v>
      </c>
      <c r="I28" s="9">
        <v>78.71302</v>
      </c>
      <c r="J28" s="8"/>
    </row>
    <row r="29" spans="1:92" ht="91.2" customHeight="1" x14ac:dyDescent="0.25">
      <c r="A29" s="12"/>
      <c r="B29" s="40" t="s">
        <v>14</v>
      </c>
      <c r="C29" s="15">
        <v>10301</v>
      </c>
      <c r="D29" s="14">
        <v>13231.9</v>
      </c>
      <c r="E29" s="11">
        <v>0</v>
      </c>
      <c r="F29" s="13">
        <v>0</v>
      </c>
      <c r="G29" s="14">
        <v>0</v>
      </c>
      <c r="H29" s="14">
        <v>0</v>
      </c>
      <c r="I29" s="13">
        <v>0</v>
      </c>
      <c r="J29" s="8"/>
    </row>
    <row r="30" spans="1:92" ht="55.95" customHeight="1" x14ac:dyDescent="0.25">
      <c r="A30" s="12"/>
      <c r="B30" s="40" t="s">
        <v>2</v>
      </c>
      <c r="C30" s="15">
        <v>10101</v>
      </c>
      <c r="D30" s="14">
        <v>148827042.88999999</v>
      </c>
      <c r="E30" s="11">
        <v>22341163.609999999</v>
      </c>
      <c r="F30" s="13">
        <v>15.0115</v>
      </c>
      <c r="G30" s="14">
        <v>29877500.370000001</v>
      </c>
      <c r="H30" s="14">
        <v>22341163.609999999</v>
      </c>
      <c r="I30" s="13">
        <v>74.775899999999993</v>
      </c>
      <c r="J30" s="8"/>
    </row>
    <row r="31" spans="1:92" ht="42.75" customHeight="1" x14ac:dyDescent="0.25">
      <c r="A31" s="12"/>
      <c r="B31" s="40" t="s">
        <v>8</v>
      </c>
      <c r="C31" s="15">
        <v>10112</v>
      </c>
      <c r="D31" s="14">
        <v>5263.16</v>
      </c>
      <c r="E31" s="11">
        <v>0</v>
      </c>
      <c r="F31" s="13">
        <v>0</v>
      </c>
      <c r="G31" s="14">
        <v>5263.16</v>
      </c>
      <c r="H31" s="14">
        <v>0</v>
      </c>
      <c r="I31" s="13">
        <v>0</v>
      </c>
      <c r="J31" s="8"/>
    </row>
    <row r="32" spans="1:92" ht="86.4" customHeight="1" x14ac:dyDescent="0.25">
      <c r="A32" s="12"/>
      <c r="B32" s="40" t="s">
        <v>7</v>
      </c>
      <c r="C32" s="15">
        <v>10306</v>
      </c>
      <c r="D32" s="14">
        <v>11101767.359999999</v>
      </c>
      <c r="E32" s="11">
        <v>6540295.1399999997</v>
      </c>
      <c r="F32" s="13">
        <v>58.912199999999999</v>
      </c>
      <c r="G32" s="14">
        <v>6809333.8099999996</v>
      </c>
      <c r="H32" s="14">
        <v>6540295.1399999997</v>
      </c>
      <c r="I32" s="13">
        <v>96.049000000000007</v>
      </c>
      <c r="J32" s="8"/>
    </row>
    <row r="33" spans="1:10" ht="32.25" customHeight="1" x14ac:dyDescent="0.25">
      <c r="A33" s="12"/>
      <c r="B33" s="55" t="s">
        <v>20</v>
      </c>
      <c r="C33" s="55"/>
      <c r="D33" s="11">
        <v>46417472.25</v>
      </c>
      <c r="E33" s="10">
        <v>8726757.7100000009</v>
      </c>
      <c r="F33" s="9">
        <v>18.80059</v>
      </c>
      <c r="G33" s="11">
        <v>11392185.6</v>
      </c>
      <c r="H33" s="10">
        <v>8726757.7100000009</v>
      </c>
      <c r="I33" s="9">
        <v>76.603020000000001</v>
      </c>
      <c r="J33" s="8"/>
    </row>
    <row r="34" spans="1:10" ht="55.95" customHeight="1" x14ac:dyDescent="0.25">
      <c r="A34" s="12"/>
      <c r="B34" s="40" t="s">
        <v>2</v>
      </c>
      <c r="C34" s="15">
        <v>10101</v>
      </c>
      <c r="D34" s="14">
        <v>46417472.25</v>
      </c>
      <c r="E34" s="11">
        <v>8726757.7100000009</v>
      </c>
      <c r="F34" s="13">
        <v>18.800599999999999</v>
      </c>
      <c r="G34" s="14">
        <v>11392185.6</v>
      </c>
      <c r="H34" s="14">
        <v>8726757.7100000009</v>
      </c>
      <c r="I34" s="13">
        <v>76.602999999999994</v>
      </c>
      <c r="J34" s="8"/>
    </row>
    <row r="35" spans="1:10" ht="21.75" customHeight="1" x14ac:dyDescent="0.25">
      <c r="A35" s="12"/>
      <c r="B35" s="55" t="s">
        <v>19</v>
      </c>
      <c r="C35" s="55"/>
      <c r="D35" s="11">
        <v>104834546</v>
      </c>
      <c r="E35" s="10">
        <v>12626697.210000001</v>
      </c>
      <c r="F35" s="9">
        <v>12.0444</v>
      </c>
      <c r="G35" s="11">
        <v>22938096.859999999</v>
      </c>
      <c r="H35" s="10">
        <v>12626697.210000001</v>
      </c>
      <c r="I35" s="9">
        <v>55.046840000000003</v>
      </c>
      <c r="J35" s="8"/>
    </row>
    <row r="36" spans="1:10" ht="50.4" customHeight="1" x14ac:dyDescent="0.25">
      <c r="A36" s="12"/>
      <c r="B36" s="40" t="s">
        <v>2</v>
      </c>
      <c r="C36" s="15">
        <v>10101</v>
      </c>
      <c r="D36" s="14">
        <v>104834546</v>
      </c>
      <c r="E36" s="11">
        <v>12626697.210000001</v>
      </c>
      <c r="F36" s="13">
        <v>12.0444</v>
      </c>
      <c r="G36" s="14">
        <v>22938096.859999999</v>
      </c>
      <c r="H36" s="14">
        <v>12626697.210000001</v>
      </c>
      <c r="I36" s="13">
        <v>55.046799999999998</v>
      </c>
      <c r="J36" s="8"/>
    </row>
    <row r="37" spans="1:10" ht="21.75" customHeight="1" x14ac:dyDescent="0.25">
      <c r="A37" s="12"/>
      <c r="B37" s="55" t="s">
        <v>18</v>
      </c>
      <c r="C37" s="55"/>
      <c r="D37" s="11">
        <v>1814677564.1199999</v>
      </c>
      <c r="E37" s="10">
        <v>342780876.52999997</v>
      </c>
      <c r="F37" s="9">
        <v>18.88935</v>
      </c>
      <c r="G37" s="11">
        <v>398226171.51999998</v>
      </c>
      <c r="H37" s="10">
        <v>342780876.52999997</v>
      </c>
      <c r="I37" s="9">
        <v>86.076930000000004</v>
      </c>
      <c r="J37" s="8"/>
    </row>
    <row r="38" spans="1:10" ht="47.4" customHeight="1" x14ac:dyDescent="0.25">
      <c r="A38" s="12"/>
      <c r="B38" s="40" t="s">
        <v>2</v>
      </c>
      <c r="C38" s="15">
        <v>10101</v>
      </c>
      <c r="D38" s="14">
        <v>792416654.60000002</v>
      </c>
      <c r="E38" s="11">
        <v>128509164.33</v>
      </c>
      <c r="F38" s="13">
        <v>16.217400000000001</v>
      </c>
      <c r="G38" s="14">
        <v>155871175.09999999</v>
      </c>
      <c r="H38" s="14">
        <v>128509164.33</v>
      </c>
      <c r="I38" s="13">
        <v>82.445800000000006</v>
      </c>
      <c r="J38" s="8"/>
    </row>
    <row r="39" spans="1:10" ht="53.4" customHeight="1" x14ac:dyDescent="0.25">
      <c r="A39" s="12"/>
      <c r="B39" s="40" t="s">
        <v>12</v>
      </c>
      <c r="C39" s="15">
        <v>10111</v>
      </c>
      <c r="D39" s="14">
        <v>3832290</v>
      </c>
      <c r="E39" s="11">
        <v>578502.17000000004</v>
      </c>
      <c r="F39" s="13">
        <v>15.095499999999999</v>
      </c>
      <c r="G39" s="14">
        <v>1277430</v>
      </c>
      <c r="H39" s="14">
        <v>578502.17000000004</v>
      </c>
      <c r="I39" s="13">
        <v>45.2864</v>
      </c>
      <c r="J39" s="8"/>
    </row>
    <row r="40" spans="1:10" ht="42.75" customHeight="1" x14ac:dyDescent="0.25">
      <c r="A40" s="12"/>
      <c r="B40" s="40" t="s">
        <v>8</v>
      </c>
      <c r="C40" s="15">
        <v>10112</v>
      </c>
      <c r="D40" s="14">
        <v>5909555.2300000004</v>
      </c>
      <c r="E40" s="11">
        <v>477984</v>
      </c>
      <c r="F40" s="13">
        <v>8.0883000000000003</v>
      </c>
      <c r="G40" s="14">
        <v>616342.65</v>
      </c>
      <c r="H40" s="14">
        <v>477984</v>
      </c>
      <c r="I40" s="13">
        <v>77.551699999999997</v>
      </c>
      <c r="J40" s="8"/>
    </row>
    <row r="41" spans="1:10" ht="53.25" customHeight="1" x14ac:dyDescent="0.25">
      <c r="A41" s="12"/>
      <c r="B41" s="40" t="s">
        <v>17</v>
      </c>
      <c r="C41" s="15">
        <v>10204</v>
      </c>
      <c r="D41" s="14">
        <v>1200000</v>
      </c>
      <c r="E41" s="11">
        <v>0</v>
      </c>
      <c r="F41" s="13">
        <v>0</v>
      </c>
      <c r="G41" s="14">
        <v>0</v>
      </c>
      <c r="H41" s="14">
        <v>0</v>
      </c>
      <c r="I41" s="13">
        <v>0</v>
      </c>
      <c r="J41" s="8"/>
    </row>
    <row r="42" spans="1:10" ht="76.2" customHeight="1" x14ac:dyDescent="0.25">
      <c r="A42" s="12"/>
      <c r="B42" s="40" t="s">
        <v>7</v>
      </c>
      <c r="C42" s="15">
        <v>10306</v>
      </c>
      <c r="D42" s="14">
        <v>1011319064.29</v>
      </c>
      <c r="E42" s="11">
        <v>213215226.03</v>
      </c>
      <c r="F42" s="13">
        <v>21.082899999999999</v>
      </c>
      <c r="G42" s="14">
        <v>240461223.77000001</v>
      </c>
      <c r="H42" s="14">
        <v>213215226.03</v>
      </c>
      <c r="I42" s="13">
        <v>88.669300000000007</v>
      </c>
      <c r="J42" s="8"/>
    </row>
    <row r="43" spans="1:10" ht="21.75" customHeight="1" x14ac:dyDescent="0.25">
      <c r="A43" s="12"/>
      <c r="B43" s="55" t="s">
        <v>16</v>
      </c>
      <c r="C43" s="55"/>
      <c r="D43" s="11">
        <v>138030951</v>
      </c>
      <c r="E43" s="10">
        <v>30586397.469999999</v>
      </c>
      <c r="F43" s="9">
        <v>22.159089999999999</v>
      </c>
      <c r="G43" s="11">
        <v>37894582.920000002</v>
      </c>
      <c r="H43" s="10">
        <v>30586397.469999999</v>
      </c>
      <c r="I43" s="9">
        <v>80.714429999999993</v>
      </c>
      <c r="J43" s="8"/>
    </row>
    <row r="44" spans="1:10" ht="50.4" customHeight="1" x14ac:dyDescent="0.25">
      <c r="A44" s="12"/>
      <c r="B44" s="40" t="s">
        <v>2</v>
      </c>
      <c r="C44" s="15">
        <v>10101</v>
      </c>
      <c r="D44" s="14">
        <v>127543966.12</v>
      </c>
      <c r="E44" s="11">
        <v>27182074.43</v>
      </c>
      <c r="F44" s="13">
        <v>21.311900000000001</v>
      </c>
      <c r="G44" s="14">
        <v>28108518</v>
      </c>
      <c r="H44" s="14">
        <v>27182074.43</v>
      </c>
      <c r="I44" s="13">
        <v>96.703999999999994</v>
      </c>
      <c r="J44" s="8"/>
    </row>
    <row r="45" spans="1:10" ht="59.4" customHeight="1" x14ac:dyDescent="0.25">
      <c r="A45" s="12"/>
      <c r="B45" s="40" t="s">
        <v>12</v>
      </c>
      <c r="C45" s="15">
        <v>10111</v>
      </c>
      <c r="D45" s="14">
        <v>605707.71</v>
      </c>
      <c r="E45" s="11">
        <v>170216.15</v>
      </c>
      <c r="F45" s="13">
        <v>28.102</v>
      </c>
      <c r="G45" s="14">
        <v>489303.24</v>
      </c>
      <c r="H45" s="14">
        <v>170216.15</v>
      </c>
      <c r="I45" s="13">
        <v>34.787500000000001</v>
      </c>
      <c r="J45" s="8"/>
    </row>
    <row r="46" spans="1:10" ht="75" customHeight="1" x14ac:dyDescent="0.25">
      <c r="A46" s="12"/>
      <c r="B46" s="40" t="s">
        <v>7</v>
      </c>
      <c r="C46" s="15">
        <v>10306</v>
      </c>
      <c r="D46" s="14">
        <v>9881277.1699999999</v>
      </c>
      <c r="E46" s="11">
        <v>3234106.89</v>
      </c>
      <c r="F46" s="13">
        <v>32.729599999999998</v>
      </c>
      <c r="G46" s="14">
        <v>9296761.6799999997</v>
      </c>
      <c r="H46" s="14">
        <v>3234106.89</v>
      </c>
      <c r="I46" s="13">
        <v>34.787500000000001</v>
      </c>
      <c r="J46" s="8"/>
    </row>
    <row r="47" spans="1:10" ht="32.25" customHeight="1" x14ac:dyDescent="0.25">
      <c r="A47" s="12"/>
      <c r="B47" s="55" t="s">
        <v>15</v>
      </c>
      <c r="C47" s="55"/>
      <c r="D47" s="11">
        <v>569308006.09000003</v>
      </c>
      <c r="E47" s="10">
        <v>175355473.11000001</v>
      </c>
      <c r="F47" s="9">
        <v>30.80151</v>
      </c>
      <c r="G47" s="11">
        <v>219823656.27000001</v>
      </c>
      <c r="H47" s="10">
        <v>175355473.11000001</v>
      </c>
      <c r="I47" s="9">
        <v>79.770970000000005</v>
      </c>
      <c r="J47" s="8"/>
    </row>
    <row r="48" spans="1:10" ht="95.4" customHeight="1" x14ac:dyDescent="0.25">
      <c r="A48" s="12"/>
      <c r="B48" s="40" t="s">
        <v>14</v>
      </c>
      <c r="C48" s="15">
        <v>10301</v>
      </c>
      <c r="D48" s="14">
        <v>102794449.23</v>
      </c>
      <c r="E48" s="11">
        <v>38810613.030000001</v>
      </c>
      <c r="F48" s="13">
        <v>37.755499999999998</v>
      </c>
      <c r="G48" s="14">
        <v>42234829.390000001</v>
      </c>
      <c r="H48" s="14">
        <v>38810613.030000001</v>
      </c>
      <c r="I48" s="13">
        <v>91.892399999999995</v>
      </c>
      <c r="J48" s="8"/>
    </row>
    <row r="49" spans="1:10" ht="47.4" customHeight="1" x14ac:dyDescent="0.25">
      <c r="A49" s="12"/>
      <c r="B49" s="40" t="s">
        <v>2</v>
      </c>
      <c r="C49" s="15">
        <v>10101</v>
      </c>
      <c r="D49" s="14">
        <v>542228</v>
      </c>
      <c r="E49" s="11">
        <v>218500</v>
      </c>
      <c r="F49" s="13">
        <v>40.296700000000001</v>
      </c>
      <c r="G49" s="14">
        <v>542228</v>
      </c>
      <c r="H49" s="14">
        <v>218500</v>
      </c>
      <c r="I49" s="13">
        <v>40.296700000000001</v>
      </c>
      <c r="J49" s="8"/>
    </row>
    <row r="50" spans="1:10" ht="75.599999999999994" customHeight="1" x14ac:dyDescent="0.25">
      <c r="A50" s="12"/>
      <c r="B50" s="40" t="s">
        <v>7</v>
      </c>
      <c r="C50" s="15">
        <v>10306</v>
      </c>
      <c r="D50" s="14">
        <v>465971328.86000001</v>
      </c>
      <c r="E50" s="11">
        <v>136326360.08000001</v>
      </c>
      <c r="F50" s="13">
        <v>29.256399999999999</v>
      </c>
      <c r="G50" s="14">
        <v>177046598.88</v>
      </c>
      <c r="H50" s="14">
        <v>136326360.08000001</v>
      </c>
      <c r="I50" s="13">
        <v>77.000299999999996</v>
      </c>
      <c r="J50" s="8"/>
    </row>
    <row r="51" spans="1:10" ht="32.25" customHeight="1" x14ac:dyDescent="0.25">
      <c r="A51" s="12"/>
      <c r="B51" s="55" t="s">
        <v>13</v>
      </c>
      <c r="C51" s="55"/>
      <c r="D51" s="11">
        <v>688080192.94000006</v>
      </c>
      <c r="E51" s="10">
        <v>45535827.210000001</v>
      </c>
      <c r="F51" s="9">
        <v>6.6178100000000004</v>
      </c>
      <c r="G51" s="11">
        <v>101124541.14</v>
      </c>
      <c r="H51" s="10">
        <v>45535827.210000001</v>
      </c>
      <c r="I51" s="9">
        <v>45.029449999999997</v>
      </c>
      <c r="J51" s="8"/>
    </row>
    <row r="52" spans="1:10" ht="49.95" customHeight="1" x14ac:dyDescent="0.25">
      <c r="A52" s="12"/>
      <c r="B52" s="40" t="s">
        <v>2</v>
      </c>
      <c r="C52" s="15">
        <v>10101</v>
      </c>
      <c r="D52" s="14">
        <v>282285049.16000003</v>
      </c>
      <c r="E52" s="11">
        <v>40839656.899999999</v>
      </c>
      <c r="F52" s="13">
        <v>14.467499999999999</v>
      </c>
      <c r="G52" s="14">
        <v>87423909.659999996</v>
      </c>
      <c r="H52" s="14">
        <v>40839656.899999999</v>
      </c>
      <c r="I52" s="13">
        <v>46.714500000000001</v>
      </c>
      <c r="J52" s="8"/>
    </row>
    <row r="53" spans="1:10" ht="58.2" customHeight="1" x14ac:dyDescent="0.25">
      <c r="A53" s="12"/>
      <c r="B53" s="40" t="s">
        <v>12</v>
      </c>
      <c r="C53" s="15">
        <v>10111</v>
      </c>
      <c r="D53" s="14">
        <v>4622353.45</v>
      </c>
      <c r="E53" s="11">
        <v>4696.17</v>
      </c>
      <c r="F53" s="13">
        <v>0.1016</v>
      </c>
      <c r="G53" s="14">
        <v>393979.68</v>
      </c>
      <c r="H53" s="14">
        <v>4696.17</v>
      </c>
      <c r="I53" s="13">
        <v>1.1919999999999999</v>
      </c>
      <c r="J53" s="8"/>
    </row>
    <row r="54" spans="1:10" ht="42.75" customHeight="1" x14ac:dyDescent="0.25">
      <c r="A54" s="12"/>
      <c r="B54" s="40" t="s">
        <v>8</v>
      </c>
      <c r="C54" s="15">
        <v>10112</v>
      </c>
      <c r="D54" s="14">
        <v>10304414.99</v>
      </c>
      <c r="E54" s="11">
        <v>0</v>
      </c>
      <c r="F54" s="13">
        <v>0</v>
      </c>
      <c r="G54" s="14">
        <v>0</v>
      </c>
      <c r="H54" s="14">
        <v>0</v>
      </c>
      <c r="I54" s="13">
        <v>0</v>
      </c>
      <c r="J54" s="8"/>
    </row>
    <row r="55" spans="1:10" ht="42.75" customHeight="1" x14ac:dyDescent="0.25">
      <c r="A55" s="12"/>
      <c r="B55" s="40" t="s">
        <v>11</v>
      </c>
      <c r="C55" s="15">
        <v>10307</v>
      </c>
      <c r="D55" s="14">
        <v>71518.98</v>
      </c>
      <c r="E55" s="11">
        <v>0</v>
      </c>
      <c r="F55" s="13">
        <v>0</v>
      </c>
      <c r="G55" s="14">
        <v>0</v>
      </c>
      <c r="H55" s="14">
        <v>0</v>
      </c>
      <c r="I55" s="13">
        <v>0</v>
      </c>
      <c r="J55" s="8"/>
    </row>
    <row r="56" spans="1:10" ht="76.95" customHeight="1" x14ac:dyDescent="0.25">
      <c r="A56" s="12"/>
      <c r="B56" s="40" t="s">
        <v>7</v>
      </c>
      <c r="C56" s="15">
        <v>10306</v>
      </c>
      <c r="D56" s="14">
        <v>390796856.36000001</v>
      </c>
      <c r="E56" s="11">
        <v>4691474.1399999997</v>
      </c>
      <c r="F56" s="13">
        <v>1.2004999999999999</v>
      </c>
      <c r="G56" s="14">
        <v>13306651.800000001</v>
      </c>
      <c r="H56" s="14">
        <v>4691474.1399999997</v>
      </c>
      <c r="I56" s="13">
        <v>35.256599999999999</v>
      </c>
      <c r="J56" s="8"/>
    </row>
    <row r="57" spans="1:10" ht="21.75" customHeight="1" x14ac:dyDescent="0.25">
      <c r="A57" s="12"/>
      <c r="B57" s="55" t="s">
        <v>10</v>
      </c>
      <c r="C57" s="55"/>
      <c r="D57" s="11">
        <v>872564883.25</v>
      </c>
      <c r="E57" s="10">
        <v>82871781.290000007</v>
      </c>
      <c r="F57" s="9">
        <v>9.4974900000000009</v>
      </c>
      <c r="G57" s="11">
        <v>863314726.80999994</v>
      </c>
      <c r="H57" s="10">
        <v>82871781.290000007</v>
      </c>
      <c r="I57" s="9">
        <v>9.5992499999999996</v>
      </c>
      <c r="J57" s="8"/>
    </row>
    <row r="58" spans="1:10" ht="42" customHeight="1" x14ac:dyDescent="0.25">
      <c r="A58" s="12"/>
      <c r="B58" s="40" t="s">
        <v>9</v>
      </c>
      <c r="C58" s="15">
        <v>10312</v>
      </c>
      <c r="D58" s="14">
        <v>439742646.83999997</v>
      </c>
      <c r="E58" s="11">
        <v>81913432.629999995</v>
      </c>
      <c r="F58" s="13">
        <v>18.627600000000001</v>
      </c>
      <c r="G58" s="14">
        <v>439742646.83999997</v>
      </c>
      <c r="H58" s="14">
        <v>81913432.629999995</v>
      </c>
      <c r="I58" s="13">
        <v>18.627600000000001</v>
      </c>
      <c r="J58" s="8"/>
    </row>
    <row r="59" spans="1:10" ht="48" customHeight="1" x14ac:dyDescent="0.25">
      <c r="A59" s="12"/>
      <c r="B59" s="40" t="s">
        <v>2</v>
      </c>
      <c r="C59" s="15">
        <v>10101</v>
      </c>
      <c r="D59" s="14">
        <v>4562832.1399999997</v>
      </c>
      <c r="E59" s="11">
        <v>889443.69</v>
      </c>
      <c r="F59" s="13">
        <v>19.493200000000002</v>
      </c>
      <c r="G59" s="14">
        <v>957372.5</v>
      </c>
      <c r="H59" s="14">
        <v>889443.69</v>
      </c>
      <c r="I59" s="13">
        <v>92.904700000000005</v>
      </c>
      <c r="J59" s="8"/>
    </row>
    <row r="60" spans="1:10" ht="42.75" customHeight="1" x14ac:dyDescent="0.25">
      <c r="A60" s="12"/>
      <c r="B60" s="40" t="s">
        <v>8</v>
      </c>
      <c r="C60" s="15">
        <v>10112</v>
      </c>
      <c r="D60" s="14">
        <v>8399894.2699999996</v>
      </c>
      <c r="E60" s="11">
        <v>68904.97</v>
      </c>
      <c r="F60" s="13">
        <v>0.82030000000000003</v>
      </c>
      <c r="G60" s="14">
        <v>2755197.47</v>
      </c>
      <c r="H60" s="14">
        <v>68904.97</v>
      </c>
      <c r="I60" s="13">
        <v>2.5009000000000001</v>
      </c>
      <c r="J60" s="8"/>
    </row>
    <row r="61" spans="1:10" ht="85.95" customHeight="1" x14ac:dyDescent="0.25">
      <c r="A61" s="12"/>
      <c r="B61" s="40" t="s">
        <v>7</v>
      </c>
      <c r="C61" s="15">
        <v>10306</v>
      </c>
      <c r="D61" s="14">
        <v>419859510</v>
      </c>
      <c r="E61" s="11">
        <v>0</v>
      </c>
      <c r="F61" s="13">
        <v>0</v>
      </c>
      <c r="G61" s="14">
        <v>419859510</v>
      </c>
      <c r="H61" s="14">
        <v>0</v>
      </c>
      <c r="I61" s="13">
        <v>0</v>
      </c>
      <c r="J61" s="8"/>
    </row>
    <row r="62" spans="1:10" ht="32.25" customHeight="1" x14ac:dyDescent="0.25">
      <c r="A62" s="12"/>
      <c r="B62" s="55" t="s">
        <v>6</v>
      </c>
      <c r="C62" s="55"/>
      <c r="D62" s="11">
        <v>71133282.560000002</v>
      </c>
      <c r="E62" s="10">
        <v>15216810.27</v>
      </c>
      <c r="F62" s="9">
        <v>21.391970000000001</v>
      </c>
      <c r="G62" s="11">
        <v>16061280</v>
      </c>
      <c r="H62" s="10">
        <v>15216810.27</v>
      </c>
      <c r="I62" s="9">
        <v>94.742199999999997</v>
      </c>
      <c r="J62" s="8"/>
    </row>
    <row r="63" spans="1:10" ht="46.95" customHeight="1" x14ac:dyDescent="0.25">
      <c r="A63" s="12"/>
      <c r="B63" s="40" t="s">
        <v>2</v>
      </c>
      <c r="C63" s="15">
        <v>10101</v>
      </c>
      <c r="D63" s="14">
        <v>71133282.560000002</v>
      </c>
      <c r="E63" s="11">
        <v>15216810.27</v>
      </c>
      <c r="F63" s="13">
        <v>21.391999999999999</v>
      </c>
      <c r="G63" s="14">
        <v>16061280</v>
      </c>
      <c r="H63" s="14">
        <v>15216810.27</v>
      </c>
      <c r="I63" s="13">
        <v>94.742199999999997</v>
      </c>
      <c r="J63" s="8"/>
    </row>
    <row r="64" spans="1:10" ht="21.75" customHeight="1" x14ac:dyDescent="0.25">
      <c r="A64" s="12"/>
      <c r="B64" s="55" t="s">
        <v>5</v>
      </c>
      <c r="C64" s="55"/>
      <c r="D64" s="11">
        <v>3271157.02</v>
      </c>
      <c r="E64" s="10">
        <v>655759.97</v>
      </c>
      <c r="F64" s="9">
        <v>20.04673</v>
      </c>
      <c r="G64" s="11">
        <v>732816.47</v>
      </c>
      <c r="H64" s="10">
        <v>655759.97</v>
      </c>
      <c r="I64" s="9">
        <v>89.484880000000004</v>
      </c>
      <c r="J64" s="8"/>
    </row>
    <row r="65" spans="1:10" ht="45.6" customHeight="1" x14ac:dyDescent="0.25">
      <c r="A65" s="12"/>
      <c r="B65" s="40" t="s">
        <v>2</v>
      </c>
      <c r="C65" s="15">
        <v>10101</v>
      </c>
      <c r="D65" s="14">
        <v>3271157.02</v>
      </c>
      <c r="E65" s="11">
        <v>655759.97</v>
      </c>
      <c r="F65" s="13">
        <v>20.046700000000001</v>
      </c>
      <c r="G65" s="14">
        <v>732816.47</v>
      </c>
      <c r="H65" s="14">
        <v>655759.97</v>
      </c>
      <c r="I65" s="13">
        <v>89.484899999999996</v>
      </c>
      <c r="J65" s="8"/>
    </row>
    <row r="66" spans="1:10" ht="12.75" customHeight="1" x14ac:dyDescent="0.25">
      <c r="A66" s="12"/>
      <c r="B66" s="55" t="s">
        <v>4</v>
      </c>
      <c r="C66" s="55"/>
      <c r="D66" s="11">
        <v>4477618862.3100004</v>
      </c>
      <c r="E66" s="10">
        <v>745060221.53999996</v>
      </c>
      <c r="F66" s="9">
        <v>16.63965</v>
      </c>
      <c r="G66" s="11">
        <v>1710780833.3299999</v>
      </c>
      <c r="H66" s="10">
        <v>745060221.53999996</v>
      </c>
      <c r="I66" s="9">
        <v>43.550890000000003</v>
      </c>
      <c r="J66" s="8"/>
    </row>
    <row r="67" spans="1:10" ht="12.75" customHeight="1" x14ac:dyDescent="0.25">
      <c r="A67" s="12"/>
      <c r="B67" s="55" t="s">
        <v>3</v>
      </c>
      <c r="C67" s="55"/>
      <c r="D67" s="55"/>
      <c r="E67" s="55"/>
      <c r="F67" s="55"/>
      <c r="G67" s="55"/>
      <c r="H67" s="55"/>
      <c r="I67" s="55"/>
      <c r="J67" s="8"/>
    </row>
    <row r="68" spans="1:10" ht="47.4" customHeight="1" x14ac:dyDescent="0.25">
      <c r="A68" s="12"/>
      <c r="B68" s="40" t="s">
        <v>2</v>
      </c>
      <c r="C68" s="15">
        <v>10101</v>
      </c>
      <c r="D68" s="14">
        <v>560000000</v>
      </c>
      <c r="E68" s="11">
        <v>94839329.590000004</v>
      </c>
      <c r="F68" s="13">
        <v>16.935600000000001</v>
      </c>
      <c r="G68" s="14">
        <v>-36861000</v>
      </c>
      <c r="H68" s="14">
        <v>94839329.590000004</v>
      </c>
      <c r="I68" s="13">
        <v>-257.28910000000002</v>
      </c>
      <c r="J68" s="8"/>
    </row>
    <row r="69" spans="1:10" ht="12.75" customHeight="1" x14ac:dyDescent="0.25">
      <c r="A69" s="12"/>
      <c r="B69" s="55" t="s">
        <v>1</v>
      </c>
      <c r="C69" s="55"/>
      <c r="D69" s="11">
        <v>560000000</v>
      </c>
      <c r="E69" s="10">
        <v>94839329.590000004</v>
      </c>
      <c r="F69" s="9">
        <v>16.935590000000001</v>
      </c>
      <c r="G69" s="11">
        <v>-36861000</v>
      </c>
      <c r="H69" s="10">
        <v>94839329.590000004</v>
      </c>
      <c r="I69" s="9">
        <v>-257.28908000000001</v>
      </c>
      <c r="J69" s="8"/>
    </row>
    <row r="70" spans="1:10" ht="12.75" customHeight="1" x14ac:dyDescent="0.25">
      <c r="A70" s="1"/>
      <c r="B70" s="7" t="s">
        <v>0</v>
      </c>
      <c r="C70" s="6"/>
      <c r="D70" s="4">
        <v>5037618862.3100004</v>
      </c>
      <c r="E70" s="4">
        <v>839899551.13</v>
      </c>
      <c r="F70" s="3">
        <v>16.672550000000001</v>
      </c>
      <c r="G70" s="5">
        <v>1673919833.3299999</v>
      </c>
      <c r="H70" s="4">
        <v>839899551.13</v>
      </c>
      <c r="I70" s="3">
        <v>50.175609999999999</v>
      </c>
      <c r="J70" s="1"/>
    </row>
    <row r="71" spans="1:10" ht="12.75" customHeight="1" x14ac:dyDescent="0.25">
      <c r="A71" s="1"/>
      <c r="B71" s="1"/>
      <c r="C71" s="2"/>
      <c r="D71" s="1"/>
      <c r="E71" s="1"/>
      <c r="F71" s="1"/>
      <c r="G71" s="1"/>
      <c r="H71" s="1"/>
      <c r="I71" s="1"/>
      <c r="J71" s="1"/>
    </row>
  </sheetData>
  <mergeCells count="27">
    <mergeCell ref="B35:C35"/>
    <mergeCell ref="B37:C37"/>
    <mergeCell ref="B43:C43"/>
    <mergeCell ref="B47:C47"/>
    <mergeCell ref="B69:C69"/>
    <mergeCell ref="B51:C51"/>
    <mergeCell ref="B57:C57"/>
    <mergeCell ref="B62:C62"/>
    <mergeCell ref="B64:C64"/>
    <mergeCell ref="B66:C66"/>
    <mergeCell ref="B67:I67"/>
    <mergeCell ref="B21:C21"/>
    <mergeCell ref="B25:I25"/>
    <mergeCell ref="B26:C26"/>
    <mergeCell ref="B28:C28"/>
    <mergeCell ref="B33:C33"/>
    <mergeCell ref="G7:G8"/>
    <mergeCell ref="H7:I7"/>
    <mergeCell ref="B11:I11"/>
    <mergeCell ref="B18:C18"/>
    <mergeCell ref="B19:I19"/>
    <mergeCell ref="B6:B8"/>
    <mergeCell ref="C6:C8"/>
    <mergeCell ref="D6:D8"/>
    <mergeCell ref="E6:F6"/>
    <mergeCell ref="E7:E8"/>
    <mergeCell ref="F7:F8"/>
  </mergeCells>
  <pageMargins left="0.75" right="0.75" top="1" bottom="1" header="0.5" footer="0.5"/>
  <pageSetup paperSize="9" scale="60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кассового плана (все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2024-06-19T09:38:42Z</cp:lastPrinted>
  <dcterms:created xsi:type="dcterms:W3CDTF">2024-06-11T09:34:44Z</dcterms:created>
  <dcterms:modified xsi:type="dcterms:W3CDTF">2024-06-19T09:38:45Z</dcterms:modified>
</cp:coreProperties>
</file>